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1" i="1" l="1"/>
  <c r="I181" i="1"/>
  <c r="H168" i="1"/>
  <c r="J168" i="1"/>
  <c r="J128" i="1"/>
  <c r="I128" i="1"/>
  <c r="J86" i="1"/>
  <c r="I86" i="1"/>
  <c r="J66" i="1"/>
  <c r="I66" i="1"/>
  <c r="G6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19" i="1" l="1"/>
  <c r="I62" i="1"/>
  <c r="I196" i="1" s="1"/>
  <c r="H62" i="1"/>
  <c r="H196" i="1" s="1"/>
  <c r="H43" i="1"/>
  <c r="G43" i="1"/>
  <c r="G119" i="1"/>
  <c r="F196" i="1"/>
  <c r="J196" i="1"/>
  <c r="L196" i="1"/>
  <c r="G196" i="1" l="1"/>
</calcChain>
</file>

<file path=xl/sharedStrings.xml><?xml version="1.0" encoding="utf-8"?>
<sst xmlns="http://schemas.openxmlformats.org/spreadsheetml/2006/main" count="393" uniqueCount="145">
  <si>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</si>
  <si>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</si>
  <si>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</si>
  <si>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</si>
  <si>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</si>
  <si>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</si>
  <si>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</si>
  <si>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</si>
  <si>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</si>
  <si>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</si>
  <si>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</si>
  <si>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</si>
  <si>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</si>
  <si>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</si>
  <si>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</si>
  <si>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</si>
  <si>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</si>
  <si>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</si>
  <si>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</si>
  <si>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</si>
  <si>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</si>
  <si>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</si>
  <si>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</si>
  <si>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</si>
  <si>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</si>
  <si>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</si>
  <si>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</si>
  <si>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</si>
  <si>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</si>
  <si>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</si>
  <si>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</si>
  <si>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</si>
  <si>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</si>
  <si>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</si>
  <si>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</si>
  <si>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</si>
  <si>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</si>
  <si>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</si>
  <si>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</si>
  <si>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24"</t>
  </si>
  <si>
    <t>Директор СМУП ПиТ "Восторг"</t>
  </si>
  <si>
    <t>Рогова</t>
  </si>
  <si>
    <t>Каша молочная "Дружба"</t>
  </si>
  <si>
    <t xml:space="preserve">Чай с сахаром </t>
  </si>
  <si>
    <t>Сок фруктовый в упаковке 0,2</t>
  </si>
  <si>
    <t>Сыр порциями</t>
  </si>
  <si>
    <t>Батон нарезной</t>
  </si>
  <si>
    <t>ТТК № 265</t>
  </si>
  <si>
    <t>Москва 1994 таб. № 25</t>
  </si>
  <si>
    <t>ТТК №266</t>
  </si>
  <si>
    <t>Москва 2004 № 685</t>
  </si>
  <si>
    <t>Овощи свежие и консервированные порциями (помидоры свежие в нарезку с горошком консерв.)</t>
  </si>
  <si>
    <t>Рассольник "Домашний"</t>
  </si>
  <si>
    <t>Медальоны из рыбы</t>
  </si>
  <si>
    <t>Картофельное пюре с маслом сливочным на полив</t>
  </si>
  <si>
    <t>Компот из компотной смеси</t>
  </si>
  <si>
    <t>Хлеб " Дарницкий" порциями</t>
  </si>
  <si>
    <t>Хлеб "Городской" порциями</t>
  </si>
  <si>
    <t>ТТК № 303</t>
  </si>
  <si>
    <t>Пермь 2018 № 101</t>
  </si>
  <si>
    <t>ТТК № 42</t>
  </si>
  <si>
    <t xml:space="preserve">Москва 2011 № 14
Москва 2011 № 312
</t>
  </si>
  <si>
    <t>ТТК № 113</t>
  </si>
  <si>
    <t>ТТК № 10</t>
  </si>
  <si>
    <t>ТТК № 11</t>
  </si>
  <si>
    <t>Запеканка из творога с вишней</t>
  </si>
  <si>
    <t>ТТК № 425</t>
  </si>
  <si>
    <t xml:space="preserve">Фрукты свежие порциями </t>
  </si>
  <si>
    <t>Москва 2011 № 338</t>
  </si>
  <si>
    <t>Чай с сахаром и лимоном</t>
  </si>
  <si>
    <t>Москва 2004 № 686</t>
  </si>
  <si>
    <t>Суп картофельный с горохом</t>
  </si>
  <si>
    <t>Москва 2011 №102</t>
  </si>
  <si>
    <t>Мясо с овощами "Болоньез"</t>
  </si>
  <si>
    <t>ТТК № 35</t>
  </si>
  <si>
    <t>Макаронные изделия отварные (спагетти)</t>
  </si>
  <si>
    <t>ТТК № 114</t>
  </si>
  <si>
    <t>Компот из кураги</t>
  </si>
  <si>
    <t>ТТК № 93</t>
  </si>
  <si>
    <t xml:space="preserve">Ёжики мясные </t>
  </si>
  <si>
    <t>Москва 2003 № 157</t>
  </si>
  <si>
    <t>Овощи свежие порциями (помидор свежий в нарезку)</t>
  </si>
  <si>
    <t>ТТК № 71</t>
  </si>
  <si>
    <t xml:space="preserve">Хлеб "Городской" порциями </t>
  </si>
  <si>
    <t xml:space="preserve">Борщ из свежей капусты с картофелем  </t>
  </si>
  <si>
    <t>ТТК № 107</t>
  </si>
  <si>
    <t>Биточки из мяса птицы "Сливочные"</t>
  </si>
  <si>
    <t>ТТК № 263</t>
  </si>
  <si>
    <t>Рис рассыпчатый отварной( из пропаренной крупы)</t>
  </si>
  <si>
    <t>ТТК 110/1</t>
  </si>
  <si>
    <t>Компот из черной смородины</t>
  </si>
  <si>
    <t>ТТК № 89</t>
  </si>
  <si>
    <t>Макароны отварные с  сыром</t>
  </si>
  <si>
    <t>Москва 2011 № 204</t>
  </si>
  <si>
    <t>Пицца "Болоньезе"</t>
  </si>
  <si>
    <t>ТТК № 430</t>
  </si>
  <si>
    <t xml:space="preserve">Суп из  овощей </t>
  </si>
  <si>
    <t>Москва 2011 № 99</t>
  </si>
  <si>
    <t>Котлета "Киевская"</t>
  </si>
  <si>
    <t>Москва 2003 № 169</t>
  </si>
  <si>
    <t>Каша гречневая рассыпчатая</t>
  </si>
  <si>
    <t>ТТК № 99</t>
  </si>
  <si>
    <t>Овощи порциями (капуста квашеная со свеклой отварной)</t>
  </si>
  <si>
    <t>ТТК № 306</t>
  </si>
  <si>
    <t xml:space="preserve">Компот из яблок и вишни </t>
  </si>
  <si>
    <t>Пермь 2018 № 492</t>
  </si>
  <si>
    <t xml:space="preserve">Каша  молочная пшеничная </t>
  </si>
  <si>
    <t>ТТК №102</t>
  </si>
  <si>
    <t>Суп картофельный с макаронными изделиями</t>
  </si>
  <si>
    <t>ТТК № 105</t>
  </si>
  <si>
    <t>Голубцы ленивые</t>
  </si>
  <si>
    <t>ТТК № 244</t>
  </si>
  <si>
    <t>Картофель запеченный (из отварного)</t>
  </si>
  <si>
    <t>Москва 2011 № 313</t>
  </si>
  <si>
    <t>Фрикадельки из свинины</t>
  </si>
  <si>
    <t>Москва 2011 № 280</t>
  </si>
  <si>
    <t>Сложный гарнир (картофельное пюре/капуста тушеная)</t>
  </si>
  <si>
    <t>Москва 2011 № 280; ТТК № 109</t>
  </si>
  <si>
    <t>Суп из  овощей</t>
  </si>
  <si>
    <t xml:space="preserve">Компот из свежих яблок </t>
  </si>
  <si>
    <t>ТТК № 90</t>
  </si>
  <si>
    <t>Биточки из мяса птицы</t>
  </si>
  <si>
    <t>Москва 2011 № 294</t>
  </si>
  <si>
    <t>Компот из изюма</t>
  </si>
  <si>
    <t>ТТК № 91</t>
  </si>
  <si>
    <t>Творожник ванильный со  сгущенным молоком</t>
  </si>
  <si>
    <t>ТТК № 29</t>
  </si>
  <si>
    <t>Крендель сахарный</t>
  </si>
  <si>
    <t>Москва 2011 № 415</t>
  </si>
  <si>
    <t>Щи из свежей капусты с картофелем</t>
  </si>
  <si>
    <t>ТТК № 106</t>
  </si>
  <si>
    <t>Овощи свежие и консервиров. порциями (помидоры свежие в нарезку с кукурузой и горошком консерв.)</t>
  </si>
  <si>
    <t>ТТК № 304</t>
  </si>
  <si>
    <t>Ёжики мясные и картофельное пюре, картофельное пюре</t>
  </si>
  <si>
    <t>Москва 2003 № 157
Москва 2011 № 312</t>
  </si>
  <si>
    <t>Батон нарезной с сыром порциями</t>
  </si>
  <si>
    <t>ТТК №266
Москва 1994 таб. № 25</t>
  </si>
  <si>
    <t>Каша  молочная рисовая с сыром порциями</t>
  </si>
  <si>
    <t>ТТК № 100
Москва 1994 таб. № 25</t>
  </si>
  <si>
    <t>Макаронные изделия отварные (спагетти) и колбаски "Сочные"</t>
  </si>
  <si>
    <t>ТТК № 390
ТТК № 114</t>
  </si>
  <si>
    <t>Шницель "Нежный" с картофельным пюре и масло на подлив</t>
  </si>
  <si>
    <t>ТТК № 352
Москва 2011 № 312
Москва 2011 № 14</t>
  </si>
  <si>
    <t>Фрикадельки из свинины, гаша гречневая рассыпчатая и соус сметанный с томатом</t>
  </si>
  <si>
    <t>Москва 2011 № 280
ТТК № 99
Москва 2011 №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</si>
</sst>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59" sqref="K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4.5999999999999996</v>
      </c>
      <c r="H6" s="40">
        <v>5.6</v>
      </c>
      <c r="I6" s="40">
        <v>32.6</v>
      </c>
      <c r="J6" s="40">
        <v>197.3</v>
      </c>
      <c r="K6" s="41" t="s">
        <v>47</v>
      </c>
      <c r="L6" s="40">
        <v>35</v>
      </c>
    </row>
    <row r="7" spans="1:12" ht="38.25" x14ac:dyDescent="0.25">
      <c r="A7" s="23"/>
      <c r="B7" s="15"/>
      <c r="C7" s="11"/>
      <c r="D7" s="6" t="s">
        <v>26</v>
      </c>
      <c r="E7" s="42" t="s">
        <v>45</v>
      </c>
      <c r="F7" s="43">
        <v>30</v>
      </c>
      <c r="G7" s="43">
        <v>7</v>
      </c>
      <c r="H7" s="43">
        <v>8.9</v>
      </c>
      <c r="I7" s="43">
        <v>0</v>
      </c>
      <c r="J7" s="43">
        <v>108</v>
      </c>
      <c r="K7" s="44" t="s">
        <v>48</v>
      </c>
      <c r="L7" s="43">
        <v>35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 t="s">
        <v>49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2.9</v>
      </c>
      <c r="H9" s="43">
        <v>0.9</v>
      </c>
      <c r="I9" s="43">
        <v>15.6</v>
      </c>
      <c r="J9" s="43">
        <v>79.5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44</v>
      </c>
      <c r="F11" s="43">
        <v>200</v>
      </c>
      <c r="G11" s="43">
        <v>0.6</v>
      </c>
      <c r="H11" s="43">
        <v>0.4</v>
      </c>
      <c r="I11" s="43">
        <v>20.2</v>
      </c>
      <c r="J11" s="43">
        <v>92</v>
      </c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15.2</v>
      </c>
      <c r="H13" s="19">
        <f t="shared" si="0"/>
        <v>15.8</v>
      </c>
      <c r="I13" s="19">
        <f t="shared" si="0"/>
        <v>83.4</v>
      </c>
      <c r="J13" s="19">
        <f t="shared" si="0"/>
        <v>536.79999999999995</v>
      </c>
      <c r="K13" s="25"/>
      <c r="L13" s="19">
        <f t="shared" ref="L13" si="1">SUM(L6:L12)</f>
        <v>105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1.4</v>
      </c>
      <c r="H14" s="43">
        <v>0.1</v>
      </c>
      <c r="I14" s="43">
        <v>4.0999999999999996</v>
      </c>
      <c r="J14" s="43">
        <v>22.5</v>
      </c>
      <c r="K14" s="44" t="s">
        <v>58</v>
      </c>
      <c r="L14" s="43">
        <v>28</v>
      </c>
    </row>
    <row r="15" spans="1:12" ht="38.2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1.8</v>
      </c>
      <c r="H15" s="43">
        <v>5.3</v>
      </c>
      <c r="I15" s="43">
        <v>10.9</v>
      </c>
      <c r="J15" s="43">
        <v>100.5</v>
      </c>
      <c r="K15" s="44" t="s">
        <v>59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10.6</v>
      </c>
      <c r="H16" s="43">
        <v>12.6</v>
      </c>
      <c r="I16" s="43">
        <v>9.1</v>
      </c>
      <c r="J16" s="43">
        <v>207.1</v>
      </c>
      <c r="K16" s="44" t="s">
        <v>60</v>
      </c>
      <c r="L16" s="43">
        <v>30</v>
      </c>
    </row>
    <row r="17" spans="1:12" ht="89.25" x14ac:dyDescent="0.25">
      <c r="A17" s="23"/>
      <c r="B17" s="15"/>
      <c r="C17" s="11"/>
      <c r="D17" s="7" t="s">
        <v>29</v>
      </c>
      <c r="E17" s="42" t="s">
        <v>54</v>
      </c>
      <c r="F17" s="43">
        <v>155</v>
      </c>
      <c r="G17" s="43">
        <v>3.1</v>
      </c>
      <c r="H17" s="43">
        <v>8.4</v>
      </c>
      <c r="I17" s="43">
        <v>20.5</v>
      </c>
      <c r="J17" s="43">
        <v>170.3</v>
      </c>
      <c r="K17" s="44" t="s">
        <v>61</v>
      </c>
      <c r="L17" s="43">
        <v>31</v>
      </c>
    </row>
    <row r="18" spans="1:12" ht="25.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</v>
      </c>
      <c r="I18" s="43">
        <v>20.7</v>
      </c>
      <c r="J18" s="43">
        <v>82.9</v>
      </c>
      <c r="K18" s="44" t="s">
        <v>62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2.6</v>
      </c>
      <c r="H19" s="43">
        <v>0.4</v>
      </c>
      <c r="I19" s="43">
        <v>17.2</v>
      </c>
      <c r="J19" s="43">
        <v>85</v>
      </c>
      <c r="K19" s="44" t="s">
        <v>63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3.2</v>
      </c>
      <c r="H20" s="43">
        <v>0.4</v>
      </c>
      <c r="I20" s="43">
        <v>20.399999999999999</v>
      </c>
      <c r="J20" s="43">
        <v>100</v>
      </c>
      <c r="K20" s="44" t="s">
        <v>64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22.900000000000002</v>
      </c>
      <c r="H23" s="19">
        <f t="shared" si="2"/>
        <v>27.299999999999997</v>
      </c>
      <c r="I23" s="19">
        <f t="shared" si="2"/>
        <v>102.9</v>
      </c>
      <c r="J23" s="19">
        <f t="shared" si="2"/>
        <v>768.30000000000007</v>
      </c>
      <c r="K23" s="25"/>
      <c r="L23" s="19">
        <f t="shared" ref="L23" si="3">SUM(L14:L22)</f>
        <v>130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1465</v>
      </c>
      <c r="G24" s="32">
        <f t="shared" ref="G24:J24" si="4">G13+G23</f>
        <v>38.1</v>
      </c>
      <c r="H24" s="32">
        <f t="shared" si="4"/>
        <v>43.099999999999994</v>
      </c>
      <c r="I24" s="32">
        <f t="shared" si="4"/>
        <v>186.3</v>
      </c>
      <c r="J24" s="32">
        <f t="shared" si="4"/>
        <v>1305.0999999999999</v>
      </c>
      <c r="K24" s="32"/>
      <c r="L24" s="32">
        <f t="shared" ref="L24" si="5">L13+L23</f>
        <v>235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150</v>
      </c>
      <c r="G25" s="40">
        <v>15.4</v>
      </c>
      <c r="H25" s="40">
        <v>13.6</v>
      </c>
      <c r="I25" s="40">
        <v>42.3</v>
      </c>
      <c r="J25" s="40">
        <v>361.1</v>
      </c>
      <c r="K25" s="40" t="s">
        <v>66</v>
      </c>
      <c r="L25" s="40">
        <v>65.5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3"/>
      <c r="L26" s="43"/>
    </row>
    <row r="27" spans="1:12" ht="38.25" x14ac:dyDescent="0.25">
      <c r="A27" s="14"/>
      <c r="B27" s="15"/>
      <c r="C27" s="11"/>
      <c r="D27" s="7" t="s">
        <v>22</v>
      </c>
      <c r="E27" s="42" t="s">
        <v>69</v>
      </c>
      <c r="F27" s="43">
        <v>222</v>
      </c>
      <c r="G27" s="43">
        <v>0.1</v>
      </c>
      <c r="H27" s="43">
        <v>0</v>
      </c>
      <c r="I27" s="43">
        <v>15.2</v>
      </c>
      <c r="J27" s="43">
        <v>62</v>
      </c>
      <c r="K27" s="43" t="s">
        <v>70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3.8</v>
      </c>
      <c r="H28" s="43">
        <v>1.2</v>
      </c>
      <c r="I28" s="43">
        <v>20.8</v>
      </c>
      <c r="J28" s="43">
        <v>99.4</v>
      </c>
      <c r="K28" s="43" t="s">
        <v>49</v>
      </c>
      <c r="L28" s="43">
        <v>6.5</v>
      </c>
    </row>
    <row r="29" spans="1:12" ht="38.25" x14ac:dyDescent="0.25">
      <c r="A29" s="14"/>
      <c r="B29" s="15"/>
      <c r="C29" s="11"/>
      <c r="D29" s="7" t="s">
        <v>24</v>
      </c>
      <c r="E29" s="42" t="s">
        <v>67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3" t="s">
        <v>68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19.7</v>
      </c>
      <c r="H32" s="19">
        <f t="shared" ref="H32" si="7">SUM(H25:H31)</f>
        <v>15.2</v>
      </c>
      <c r="I32" s="19">
        <f t="shared" ref="I32" si="8">SUM(I25:I31)</f>
        <v>88.1</v>
      </c>
      <c r="J32" s="19">
        <f t="shared" ref="J32:L32" si="9">SUM(J25:J31)</f>
        <v>569.5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4.4000000000000004</v>
      </c>
      <c r="H34" s="43">
        <v>4.2</v>
      </c>
      <c r="I34" s="43">
        <v>13.2</v>
      </c>
      <c r="J34" s="43">
        <v>118.6</v>
      </c>
      <c r="K34" s="44" t="s">
        <v>72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11.52</v>
      </c>
      <c r="H35" s="43">
        <v>13</v>
      </c>
      <c r="I35" s="43">
        <v>4.05</v>
      </c>
      <c r="J35" s="43">
        <v>189.6</v>
      </c>
      <c r="K35" s="44" t="s">
        <v>74</v>
      </c>
      <c r="L35" s="43">
        <v>63</v>
      </c>
    </row>
    <row r="36" spans="1:12" ht="25.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76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78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2.6</v>
      </c>
      <c r="H38" s="43">
        <v>0.4</v>
      </c>
      <c r="I38" s="43">
        <v>17.2</v>
      </c>
      <c r="J38" s="43">
        <v>85</v>
      </c>
      <c r="K38" s="44" t="s">
        <v>63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3.2</v>
      </c>
      <c r="H39" s="43">
        <v>0.4</v>
      </c>
      <c r="I39" s="43">
        <v>20.399999999999999</v>
      </c>
      <c r="J39" s="43">
        <v>100</v>
      </c>
      <c r="K39" s="44" t="s">
        <v>64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28</v>
      </c>
      <c r="H42" s="19">
        <f t="shared" ref="H42" si="11">SUM(H33:H41)</f>
        <v>22.549999999999997</v>
      </c>
      <c r="I42" s="19">
        <f t="shared" ref="I42" si="12">SUM(I33:I41)</f>
        <v>101.52000000000001</v>
      </c>
      <c r="J42" s="19">
        <f t="shared" ref="J42:L42" si="13">SUM(J33:J41)</f>
        <v>747.16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1232</v>
      </c>
      <c r="G43" s="32">
        <f t="shared" ref="G43" si="14">G32+G42</f>
        <v>47.7</v>
      </c>
      <c r="H43" s="32">
        <f t="shared" ref="H43" si="15">H32+H42</f>
        <v>37.75</v>
      </c>
      <c r="I43" s="32">
        <f t="shared" ref="I43" si="16">I32+I42</f>
        <v>189.62</v>
      </c>
      <c r="J43" s="32">
        <f t="shared" ref="J43:L43" si="17">J32+J42</f>
        <v>1316.6599999999999</v>
      </c>
      <c r="K43" s="32"/>
      <c r="L43" s="32">
        <f t="shared" si="17"/>
        <v>235</v>
      </c>
    </row>
    <row r="44" spans="1:12" ht="76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133</v>
      </c>
      <c r="F44" s="40">
        <v>240</v>
      </c>
      <c r="G44" s="40">
        <v>14.77</v>
      </c>
      <c r="H44" s="40">
        <v>20.53</v>
      </c>
      <c r="I44" s="40">
        <v>32.47</v>
      </c>
      <c r="J44" s="40">
        <v>375.75</v>
      </c>
      <c r="K44" s="41" t="s">
        <v>134</v>
      </c>
      <c r="L44" s="40">
        <v>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38.2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50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83</v>
      </c>
      <c r="F47" s="43">
        <v>40</v>
      </c>
      <c r="G47" s="43">
        <v>3.2</v>
      </c>
      <c r="H47" s="43">
        <v>0.4</v>
      </c>
      <c r="I47" s="43">
        <v>20.399999999999999</v>
      </c>
      <c r="J47" s="43">
        <v>100</v>
      </c>
      <c r="K47" s="44" t="s">
        <v>64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81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 t="s">
        <v>82</v>
      </c>
      <c r="L49" s="43">
        <v>28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18.7</v>
      </c>
      <c r="H51" s="19">
        <f t="shared" ref="H51" si="19">SUM(H44:H50)</f>
        <v>21.07</v>
      </c>
      <c r="I51" s="19">
        <f t="shared" ref="I51" si="20">SUM(I44:I50)</f>
        <v>70.150000000000006</v>
      </c>
      <c r="J51" s="19">
        <f t="shared" ref="J51:L51" si="21">SUM(J44:J50)</f>
        <v>548.95000000000005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85</v>
      </c>
      <c r="L53" s="43">
        <v>17</v>
      </c>
    </row>
    <row r="54" spans="1:12" ht="25.5" x14ac:dyDescent="0.25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16.649999999999999</v>
      </c>
      <c r="H54" s="43">
        <v>15.96</v>
      </c>
      <c r="I54" s="43">
        <v>12.21</v>
      </c>
      <c r="J54" s="43">
        <v>258.91000000000003</v>
      </c>
      <c r="K54" s="44" t="s">
        <v>87</v>
      </c>
      <c r="L54" s="43">
        <v>71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 t="s">
        <v>89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2.6</v>
      </c>
      <c r="H57" s="43">
        <v>0.4</v>
      </c>
      <c r="I57" s="43">
        <v>17.2</v>
      </c>
      <c r="J57" s="43">
        <v>85</v>
      </c>
      <c r="K57" s="44" t="s">
        <v>63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3.2</v>
      </c>
      <c r="H58" s="43">
        <v>0.4</v>
      </c>
      <c r="I58" s="43">
        <v>20.399999999999999</v>
      </c>
      <c r="J58" s="43">
        <v>100</v>
      </c>
      <c r="K58" s="44" t="s">
        <v>64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27.479999999999997</v>
      </c>
      <c r="H61" s="19">
        <f t="shared" ref="H61" si="23">SUM(H52:H60)</f>
        <v>27.33</v>
      </c>
      <c r="I61" s="19">
        <f t="shared" ref="I61" si="24">SUM(I52:I60)</f>
        <v>115.38</v>
      </c>
      <c r="J61" s="19">
        <f t="shared" ref="J61:L61" si="25">SUM(J52:J60)</f>
        <v>817.81</v>
      </c>
      <c r="K61" s="25"/>
      <c r="L61" s="19">
        <f t="shared" si="25"/>
        <v>130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46.179999999999993</v>
      </c>
      <c r="H62" s="32">
        <f t="shared" ref="H62" si="27">H51+H61</f>
        <v>48.4</v>
      </c>
      <c r="I62" s="32">
        <f t="shared" ref="I62" si="28">I51+I61</f>
        <v>185.53</v>
      </c>
      <c r="J62" s="32">
        <f t="shared" ref="J62:L62" si="29">J51+J61</f>
        <v>1366.76</v>
      </c>
      <c r="K62" s="32"/>
      <c r="L62" s="32">
        <f t="shared" si="29"/>
        <v>235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93</v>
      </c>
      <c r="L63" s="40">
        <v>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38.25" x14ac:dyDescent="0.2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70</v>
      </c>
      <c r="L65" s="43">
        <v>8</v>
      </c>
    </row>
    <row r="66" spans="1:12" ht="25.5" x14ac:dyDescent="0.25">
      <c r="A66" s="23"/>
      <c r="B66" s="15"/>
      <c r="C66" s="11"/>
      <c r="D66" s="7" t="s">
        <v>23</v>
      </c>
      <c r="E66" s="42" t="s">
        <v>94</v>
      </c>
      <c r="F66" s="43">
        <v>60</v>
      </c>
      <c r="G66" s="43">
        <f>12.03*0.6</f>
        <v>7.2179999999999991</v>
      </c>
      <c r="H66" s="43">
        <v>7.4</v>
      </c>
      <c r="I66" s="43">
        <f>27.3*0.6</f>
        <v>16.38</v>
      </c>
      <c r="J66" s="43">
        <f>266.3*0.6</f>
        <v>159.78</v>
      </c>
      <c r="K66" s="44" t="s">
        <v>95</v>
      </c>
      <c r="L66" s="43">
        <v>35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22.228000000000002</v>
      </c>
      <c r="H70" s="19">
        <f t="shared" ref="H70" si="31">SUM(H63:H69)</f>
        <v>24.93</v>
      </c>
      <c r="I70" s="19">
        <f t="shared" ref="I70" si="32">SUM(I63:I69)</f>
        <v>69.099999999999994</v>
      </c>
      <c r="J70" s="19">
        <f t="shared" ref="J70:L70" si="33">SUM(J63:J69)</f>
        <v>589.62</v>
      </c>
      <c r="K70" s="25"/>
      <c r="L70" s="19">
        <f t="shared" si="33"/>
        <v>105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0.99</v>
      </c>
      <c r="H71" s="43">
        <v>5.03</v>
      </c>
      <c r="I71" s="43">
        <v>3.7</v>
      </c>
      <c r="J71" s="43">
        <v>61.45</v>
      </c>
      <c r="K71" s="44" t="s">
        <v>103</v>
      </c>
      <c r="L71" s="43">
        <v>15</v>
      </c>
    </row>
    <row r="72" spans="1:12" ht="38.2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1.56</v>
      </c>
      <c r="H72" s="43">
        <v>5.2</v>
      </c>
      <c r="I72" s="43">
        <v>8.6</v>
      </c>
      <c r="J72" s="43">
        <v>87.89</v>
      </c>
      <c r="K72" s="44" t="s">
        <v>97</v>
      </c>
      <c r="L72" s="43">
        <v>19</v>
      </c>
    </row>
    <row r="73" spans="1:12" ht="38.2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11.1</v>
      </c>
      <c r="H73" s="43">
        <v>14.26</v>
      </c>
      <c r="I73" s="43">
        <v>10.199999999999999</v>
      </c>
      <c r="J73" s="43">
        <v>215.87</v>
      </c>
      <c r="K73" s="44" t="s">
        <v>99</v>
      </c>
      <c r="L73" s="43">
        <v>53</v>
      </c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101</v>
      </c>
      <c r="L74" s="43">
        <v>20</v>
      </c>
    </row>
    <row r="75" spans="1:12" ht="38.2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 t="s">
        <v>105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2.6</v>
      </c>
      <c r="H76" s="43">
        <v>0.4</v>
      </c>
      <c r="I76" s="43">
        <v>17.2</v>
      </c>
      <c r="J76" s="43">
        <v>85</v>
      </c>
      <c r="K76" s="44" t="s">
        <v>63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3.2</v>
      </c>
      <c r="H77" s="43">
        <v>0.4</v>
      </c>
      <c r="I77" s="43">
        <v>20.399999999999999</v>
      </c>
      <c r="J77" s="43">
        <v>100</v>
      </c>
      <c r="K77" s="44" t="s">
        <v>64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28.150000000000002</v>
      </c>
      <c r="H80" s="19">
        <f t="shared" ref="H80" si="35">SUM(H71:H79)</f>
        <v>31.48</v>
      </c>
      <c r="I80" s="19">
        <f t="shared" ref="I80" si="36">SUM(I71:I79)</f>
        <v>114.64000000000001</v>
      </c>
      <c r="J80" s="19">
        <f t="shared" ref="J80:L80" si="37">SUM(J71:J79)</f>
        <v>858.96</v>
      </c>
      <c r="K80" s="25"/>
      <c r="L80" s="19">
        <f t="shared" si="37"/>
        <v>130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1282</v>
      </c>
      <c r="G81" s="32">
        <f t="shared" ref="G81" si="38">G70+G80</f>
        <v>50.378</v>
      </c>
      <c r="H81" s="32">
        <f t="shared" ref="H81" si="39">H70+H80</f>
        <v>56.41</v>
      </c>
      <c r="I81" s="32">
        <f t="shared" ref="I81" si="40">I70+I80</f>
        <v>183.74</v>
      </c>
      <c r="J81" s="32">
        <f t="shared" ref="J81:L81" si="41">J70+J80</f>
        <v>1448.58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205</v>
      </c>
      <c r="G82" s="40">
        <v>8.6</v>
      </c>
      <c r="H82" s="40">
        <v>7.46</v>
      </c>
      <c r="I82" s="40">
        <v>44.26</v>
      </c>
      <c r="J82" s="40">
        <v>279</v>
      </c>
      <c r="K82" s="41" t="s">
        <v>107</v>
      </c>
      <c r="L82" s="40">
        <v>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8.25" x14ac:dyDescent="0.25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50</v>
      </c>
      <c r="L84" s="43">
        <v>5</v>
      </c>
    </row>
    <row r="85" spans="1:12" ht="51" x14ac:dyDescent="0.25">
      <c r="A85" s="23"/>
      <c r="B85" s="15"/>
      <c r="C85" s="11"/>
      <c r="D85" s="7" t="s">
        <v>23</v>
      </c>
      <c r="E85" s="42" t="s">
        <v>135</v>
      </c>
      <c r="F85" s="43">
        <v>70</v>
      </c>
      <c r="G85" s="43">
        <v>9.39</v>
      </c>
      <c r="H85" s="43">
        <v>7.4</v>
      </c>
      <c r="I85" s="43">
        <v>26</v>
      </c>
      <c r="J85" s="43">
        <v>204.5</v>
      </c>
      <c r="K85" s="44" t="s">
        <v>136</v>
      </c>
      <c r="L85" s="43">
        <v>35</v>
      </c>
    </row>
    <row r="86" spans="1:12" ht="38.25" x14ac:dyDescent="0.2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0.4</v>
      </c>
      <c r="H86" s="43">
        <v>0.4</v>
      </c>
      <c r="I86" s="43">
        <f>19.6/2</f>
        <v>9.8000000000000007</v>
      </c>
      <c r="J86" s="43">
        <f>94/2</f>
        <v>47</v>
      </c>
      <c r="K86" s="44" t="s">
        <v>68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18.46</v>
      </c>
      <c r="H89" s="19">
        <f t="shared" ref="H89" si="43">SUM(H82:H88)</f>
        <v>15.28</v>
      </c>
      <c r="I89" s="19">
        <f t="shared" ref="I89" si="44">SUM(I82:I88)</f>
        <v>95.059999999999988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108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109</v>
      </c>
      <c r="L91" s="43">
        <v>18</v>
      </c>
    </row>
    <row r="92" spans="1:12" ht="25.5" x14ac:dyDescent="0.25">
      <c r="A92" s="23"/>
      <c r="B92" s="15"/>
      <c r="C92" s="11"/>
      <c r="D92" s="7" t="s">
        <v>28</v>
      </c>
      <c r="E92" s="42" t="s">
        <v>110</v>
      </c>
      <c r="F92" s="43">
        <v>150</v>
      </c>
      <c r="G92" s="43">
        <v>8.5299999999999994</v>
      </c>
      <c r="H92" s="43">
        <v>9.6999999999999993</v>
      </c>
      <c r="I92" s="43">
        <v>7.11</v>
      </c>
      <c r="J92" s="43">
        <v>138.62</v>
      </c>
      <c r="K92" s="44" t="s">
        <v>111</v>
      </c>
      <c r="L92" s="43">
        <v>48</v>
      </c>
    </row>
    <row r="93" spans="1:12" ht="38.2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3.44</v>
      </c>
      <c r="H93" s="43">
        <v>13.15</v>
      </c>
      <c r="I93" s="43">
        <v>27.92</v>
      </c>
      <c r="J93" s="43">
        <v>243.75</v>
      </c>
      <c r="K93" s="44" t="s">
        <v>113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62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3.3</v>
      </c>
      <c r="H95" s="43">
        <v>0.5</v>
      </c>
      <c r="I95" s="43">
        <v>21.5</v>
      </c>
      <c r="J95" s="43">
        <v>106.3</v>
      </c>
      <c r="K95" s="44" t="s">
        <v>63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4</v>
      </c>
      <c r="H96" s="43">
        <v>0.5</v>
      </c>
      <c r="I96" s="43">
        <v>25.5</v>
      </c>
      <c r="J96" s="43">
        <v>125</v>
      </c>
      <c r="K96" s="44" t="s">
        <v>64</v>
      </c>
      <c r="L96" s="43">
        <v>5</v>
      </c>
    </row>
    <row r="97" spans="1:12" ht="15" x14ac:dyDescent="0.25">
      <c r="A97" s="23"/>
      <c r="B97" s="15"/>
      <c r="C97" s="11"/>
      <c r="D97" s="6"/>
      <c r="E97" s="42" t="s">
        <v>44</v>
      </c>
      <c r="F97" s="43">
        <v>200</v>
      </c>
      <c r="G97" s="43">
        <v>0.6</v>
      </c>
      <c r="H97" s="43">
        <v>0.4</v>
      </c>
      <c r="I97" s="43">
        <v>20.2</v>
      </c>
      <c r="J97" s="43">
        <v>92</v>
      </c>
      <c r="K97" s="44"/>
      <c r="L97" s="43">
        <v>24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21.64</v>
      </c>
      <c r="H99" s="19">
        <f t="shared" ref="H99" si="47">SUM(H90:H98)</f>
        <v>26.499999999999996</v>
      </c>
      <c r="I99" s="19">
        <f t="shared" ref="I99" si="48">SUM(I90:I98)</f>
        <v>135.69</v>
      </c>
      <c r="J99" s="19">
        <f t="shared" ref="J99:L99" si="49">SUM(J90:J98)</f>
        <v>865.69999999999993</v>
      </c>
      <c r="K99" s="25"/>
      <c r="L99" s="19">
        <f t="shared" si="49"/>
        <v>130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1590</v>
      </c>
      <c r="G100" s="32">
        <f t="shared" ref="G100" si="50">G89+G99</f>
        <v>40.1</v>
      </c>
      <c r="H100" s="32">
        <f t="shared" ref="H100" si="51">H89+H99</f>
        <v>41.779999999999994</v>
      </c>
      <c r="I100" s="32">
        <f t="shared" ref="I100" si="52">I89+I99</f>
        <v>230.75</v>
      </c>
      <c r="J100" s="32">
        <f t="shared" ref="J100:L100" si="53">J89+J99</f>
        <v>1456.1999999999998</v>
      </c>
      <c r="K100" s="32"/>
      <c r="L100" s="32">
        <f t="shared" si="53"/>
        <v>235</v>
      </c>
    </row>
    <row r="101" spans="1:12" ht="63.7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137</v>
      </c>
      <c r="F101" s="40">
        <v>235</v>
      </c>
      <c r="G101" s="40">
        <v>12.92</v>
      </c>
      <c r="H101" s="40">
        <v>16.100000000000001</v>
      </c>
      <c r="I101" s="40">
        <v>42.89</v>
      </c>
      <c r="J101" s="40">
        <v>369</v>
      </c>
      <c r="K101" s="41" t="s">
        <v>138</v>
      </c>
      <c r="L101" s="40">
        <v>100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8.2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50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50</v>
      </c>
      <c r="G104" s="43">
        <v>4.75</v>
      </c>
      <c r="H104" s="43">
        <v>1.5</v>
      </c>
      <c r="I104" s="43">
        <v>26</v>
      </c>
      <c r="J104" s="43">
        <v>132.5</v>
      </c>
      <c r="K104" s="44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17.740000000000002</v>
      </c>
      <c r="H108" s="19">
        <f t="shared" si="54"/>
        <v>17.62</v>
      </c>
      <c r="I108" s="19">
        <f t="shared" si="54"/>
        <v>83.89</v>
      </c>
      <c r="J108" s="19">
        <f t="shared" si="54"/>
        <v>561.5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8.2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4.4000000000000004</v>
      </c>
      <c r="H110" s="43">
        <v>4.2</v>
      </c>
      <c r="I110" s="43">
        <v>13.2</v>
      </c>
      <c r="J110" s="43">
        <v>118.6</v>
      </c>
      <c r="K110" s="44" t="s">
        <v>72</v>
      </c>
      <c r="L110" s="43">
        <v>16</v>
      </c>
    </row>
    <row r="111" spans="1:12" ht="38.25" x14ac:dyDescent="0.25">
      <c r="A111" s="23"/>
      <c r="B111" s="15"/>
      <c r="C111" s="11"/>
      <c r="D111" s="7" t="s">
        <v>28</v>
      </c>
      <c r="E111" s="42" t="s">
        <v>114</v>
      </c>
      <c r="F111" s="43">
        <v>90</v>
      </c>
      <c r="G111" s="43">
        <v>11.32</v>
      </c>
      <c r="H111" s="43">
        <v>12.8</v>
      </c>
      <c r="I111" s="43">
        <v>12.2</v>
      </c>
      <c r="J111" s="43">
        <v>207.8</v>
      </c>
      <c r="K111" s="44" t="s">
        <v>115</v>
      </c>
      <c r="L111" s="43">
        <v>61</v>
      </c>
    </row>
    <row r="112" spans="1:12" ht="51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43">
        <v>3.08</v>
      </c>
      <c r="H112" s="43">
        <v>4.82</v>
      </c>
      <c r="I112" s="43">
        <v>18.32</v>
      </c>
      <c r="J112" s="43">
        <v>129.1</v>
      </c>
      <c r="K112" s="44" t="s">
        <v>117</v>
      </c>
      <c r="L112" s="43">
        <v>27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0.76</v>
      </c>
      <c r="H113" s="43">
        <v>0.04</v>
      </c>
      <c r="I113" s="43">
        <v>20.22</v>
      </c>
      <c r="J113" s="43">
        <v>85.51</v>
      </c>
      <c r="K113" s="44" t="s">
        <v>78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2.6</v>
      </c>
      <c r="H114" s="43">
        <v>0.4</v>
      </c>
      <c r="I114" s="43">
        <v>17.2</v>
      </c>
      <c r="J114" s="43">
        <v>85</v>
      </c>
      <c r="K114" s="44" t="s">
        <v>63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3.2</v>
      </c>
      <c r="H115" s="43">
        <v>0.4</v>
      </c>
      <c r="I115" s="43">
        <v>20.399999999999999</v>
      </c>
      <c r="J115" s="43">
        <v>100</v>
      </c>
      <c r="K115" s="44" t="s">
        <v>64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25.360000000000003</v>
      </c>
      <c r="H118" s="19">
        <f t="shared" si="56"/>
        <v>22.659999999999997</v>
      </c>
      <c r="I118" s="19">
        <f t="shared" si="56"/>
        <v>101.53999999999999</v>
      </c>
      <c r="J118" s="19">
        <f t="shared" si="56"/>
        <v>726.01</v>
      </c>
      <c r="K118" s="25"/>
      <c r="L118" s="19">
        <f t="shared" ref="L118" si="57">SUM(L109:L117)</f>
        <v>130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43.100000000000009</v>
      </c>
      <c r="H119" s="32">
        <f t="shared" ref="H119" si="59">H108+H118</f>
        <v>40.28</v>
      </c>
      <c r="I119" s="32">
        <f t="shared" ref="I119" si="60">I108+I118</f>
        <v>185.43</v>
      </c>
      <c r="J119" s="32">
        <f t="shared" ref="J119:L119" si="61">J108+J118</f>
        <v>1287.51</v>
      </c>
      <c r="K119" s="32"/>
      <c r="L119" s="32">
        <f t="shared" si="61"/>
        <v>235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>
        <v>240</v>
      </c>
      <c r="G120" s="40">
        <v>20.52</v>
      </c>
      <c r="H120" s="40">
        <v>14.91</v>
      </c>
      <c r="I120" s="40">
        <v>32.35</v>
      </c>
      <c r="J120" s="40">
        <v>344.45</v>
      </c>
      <c r="K120" s="41" t="s">
        <v>140</v>
      </c>
      <c r="L120" s="40">
        <v>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8.25" x14ac:dyDescent="0.25">
      <c r="A122" s="14"/>
      <c r="B122" s="15"/>
      <c r="C122" s="11"/>
      <c r="D122" s="7" t="s">
        <v>22</v>
      </c>
      <c r="E122" s="42" t="s">
        <v>69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70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 t="s">
        <v>64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42"/>
      <c r="E126" s="43"/>
      <c r="F126" s="43"/>
      <c r="G126" s="43"/>
      <c r="H126" s="43"/>
      <c r="I126" s="43"/>
      <c r="J126" s="44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23.849999999999998</v>
      </c>
      <c r="H127" s="19">
        <f t="shared" si="62"/>
        <v>15.33</v>
      </c>
      <c r="I127" s="19">
        <f t="shared" si="62"/>
        <v>67.949999999999989</v>
      </c>
      <c r="J127" s="19">
        <f t="shared" si="62"/>
        <v>506.45</v>
      </c>
      <c r="K127" s="25"/>
      <c r="L127" s="19">
        <f t="shared" ref="L127" si="63">SUM(L120:L126)</f>
        <v>105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0.4</v>
      </c>
      <c r="H128" s="43">
        <v>0.4</v>
      </c>
      <c r="I128" s="43">
        <f>19.6/2</f>
        <v>9.8000000000000007</v>
      </c>
      <c r="J128" s="43">
        <f>94/2</f>
        <v>47</v>
      </c>
      <c r="K128" s="44" t="s">
        <v>68</v>
      </c>
      <c r="L128" s="43">
        <v>23</v>
      </c>
    </row>
    <row r="129" spans="1:12" ht="25.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1.38</v>
      </c>
      <c r="H129" s="43">
        <v>5.2</v>
      </c>
      <c r="I129" s="43">
        <v>8.92</v>
      </c>
      <c r="J129" s="43">
        <v>88.2</v>
      </c>
      <c r="K129" s="44" t="s">
        <v>85</v>
      </c>
      <c r="L129" s="43">
        <v>17</v>
      </c>
    </row>
    <row r="130" spans="1:12" ht="25.5" x14ac:dyDescent="0.25">
      <c r="A130" s="14"/>
      <c r="B130" s="15"/>
      <c r="C130" s="11"/>
      <c r="D130" s="7" t="s">
        <v>28</v>
      </c>
      <c r="E130" s="42" t="s">
        <v>110</v>
      </c>
      <c r="F130" s="43">
        <v>150</v>
      </c>
      <c r="G130" s="43">
        <v>8.5299999999999994</v>
      </c>
      <c r="H130" s="43">
        <v>9.6999999999999993</v>
      </c>
      <c r="I130" s="43">
        <v>7.11</v>
      </c>
      <c r="J130" s="43">
        <v>138.62</v>
      </c>
      <c r="K130" s="44" t="s">
        <v>111</v>
      </c>
      <c r="L130" s="43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 t="s">
        <v>101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</v>
      </c>
      <c r="H132" s="43">
        <v>0</v>
      </c>
      <c r="I132" s="43">
        <v>19.97</v>
      </c>
      <c r="J132" s="43">
        <v>76</v>
      </c>
      <c r="K132" s="44" t="s">
        <v>91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2.6</v>
      </c>
      <c r="H133" s="43">
        <v>0.4</v>
      </c>
      <c r="I133" s="43">
        <v>17.2</v>
      </c>
      <c r="J133" s="43">
        <v>85</v>
      </c>
      <c r="K133" s="44" t="s">
        <v>63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3.2</v>
      </c>
      <c r="H134" s="43">
        <v>0.4</v>
      </c>
      <c r="I134" s="43">
        <v>20.399999999999999</v>
      </c>
      <c r="J134" s="43">
        <v>100</v>
      </c>
      <c r="K134" s="44" t="s">
        <v>64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24.709999999999997</v>
      </c>
      <c r="H137" s="19">
        <f t="shared" si="64"/>
        <v>22.189999999999998</v>
      </c>
      <c r="I137" s="19">
        <f t="shared" si="64"/>
        <v>122.03999999999999</v>
      </c>
      <c r="J137" s="19">
        <f t="shared" si="64"/>
        <v>778.56999999999994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48.559999999999995</v>
      </c>
      <c r="H138" s="32">
        <f t="shared" ref="H138" si="67">H127+H137</f>
        <v>37.519999999999996</v>
      </c>
      <c r="I138" s="32">
        <f t="shared" ref="I138" si="68">I127+I137</f>
        <v>189.98999999999998</v>
      </c>
      <c r="J138" s="32">
        <f t="shared" ref="J138:L138" si="69">J127+J137</f>
        <v>1285.02</v>
      </c>
      <c r="K138" s="32"/>
      <c r="L138" s="32">
        <f t="shared" si="69"/>
        <v>235</v>
      </c>
    </row>
    <row r="139" spans="1:12" ht="10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141</v>
      </c>
      <c r="F139" s="40">
        <v>195</v>
      </c>
      <c r="G139" s="40">
        <v>16.760000000000002</v>
      </c>
      <c r="H139" s="40">
        <v>16.78</v>
      </c>
      <c r="I139" s="40">
        <v>24.7</v>
      </c>
      <c r="J139" s="40">
        <v>305.2</v>
      </c>
      <c r="K139" s="41" t="s">
        <v>142</v>
      </c>
      <c r="L139" s="40">
        <v>67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8.2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50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 t="s">
        <v>64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81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13.2</v>
      </c>
      <c r="K144" s="44" t="s">
        <v>82</v>
      </c>
      <c r="L144" s="43">
        <v>28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21.490000000000002</v>
      </c>
      <c r="H146" s="19">
        <f t="shared" si="70"/>
        <v>17.420000000000002</v>
      </c>
      <c r="I146" s="19">
        <f t="shared" si="70"/>
        <v>67.48</v>
      </c>
      <c r="J146" s="19">
        <f t="shared" si="70"/>
        <v>503.4</v>
      </c>
      <c r="K146" s="25"/>
      <c r="L146" s="19">
        <f t="shared" ref="L146" si="71">SUM(L139:L145)</f>
        <v>105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1.41</v>
      </c>
      <c r="H147" s="43">
        <v>0.09</v>
      </c>
      <c r="I147" s="43">
        <v>4.05</v>
      </c>
      <c r="J147" s="43">
        <v>22.5</v>
      </c>
      <c r="K147" s="44" t="s">
        <v>58</v>
      </c>
      <c r="L147" s="43">
        <v>28</v>
      </c>
    </row>
    <row r="148" spans="1:12" ht="38.25" x14ac:dyDescent="0.25">
      <c r="A148" s="23"/>
      <c r="B148" s="15"/>
      <c r="C148" s="11"/>
      <c r="D148" s="7" t="s">
        <v>27</v>
      </c>
      <c r="E148" s="42" t="s">
        <v>118</v>
      </c>
      <c r="F148" s="43">
        <v>200</v>
      </c>
      <c r="G148" s="43">
        <v>1.56</v>
      </c>
      <c r="H148" s="43">
        <v>5.2</v>
      </c>
      <c r="I148" s="43">
        <v>8.6</v>
      </c>
      <c r="J148" s="43">
        <v>87.89</v>
      </c>
      <c r="K148" s="44" t="s">
        <v>97</v>
      </c>
      <c r="L148" s="43">
        <v>19</v>
      </c>
    </row>
    <row r="149" spans="1:12" ht="38.25" x14ac:dyDescent="0.2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11.1</v>
      </c>
      <c r="H149" s="43">
        <v>14.26</v>
      </c>
      <c r="I149" s="43">
        <v>10.199999999999999</v>
      </c>
      <c r="J149" s="43">
        <v>215.87</v>
      </c>
      <c r="K149" s="44" t="s">
        <v>99</v>
      </c>
      <c r="L149" s="43">
        <v>43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 t="s">
        <v>89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119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120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2.6</v>
      </c>
      <c r="H152" s="43">
        <v>0.4</v>
      </c>
      <c r="I152" s="43">
        <v>17.2</v>
      </c>
      <c r="J152" s="43">
        <v>85</v>
      </c>
      <c r="K152" s="44" t="s">
        <v>63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3.2</v>
      </c>
      <c r="H153" s="43">
        <v>0.4</v>
      </c>
      <c r="I153" s="43">
        <v>20.399999999999999</v>
      </c>
      <c r="J153" s="43">
        <v>100</v>
      </c>
      <c r="K153" s="44" t="s">
        <v>64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23.68</v>
      </c>
      <c r="H156" s="19">
        <f t="shared" si="72"/>
        <v>25.88</v>
      </c>
      <c r="I156" s="19">
        <f t="shared" si="72"/>
        <v>125.00999999999999</v>
      </c>
      <c r="J156" s="19">
        <f t="shared" si="72"/>
        <v>835.56000000000006</v>
      </c>
      <c r="K156" s="25"/>
      <c r="L156" s="19">
        <f t="shared" ref="L156" si="73">SUM(L147:L155)</f>
        <v>130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45.17</v>
      </c>
      <c r="H157" s="32">
        <f t="shared" ref="H157" si="75">H146+H156</f>
        <v>43.3</v>
      </c>
      <c r="I157" s="32">
        <f t="shared" ref="I157" si="76">I146+I156</f>
        <v>192.49</v>
      </c>
      <c r="J157" s="32">
        <f t="shared" ref="J157:L157" si="77">J146+J156</f>
        <v>1338.96</v>
      </c>
      <c r="K157" s="32"/>
      <c r="L157" s="32">
        <f t="shared" si="77"/>
        <v>235</v>
      </c>
    </row>
    <row r="158" spans="1:12" ht="89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240</v>
      </c>
      <c r="G158" s="40">
        <v>17.899999999999999</v>
      </c>
      <c r="H158" s="40">
        <v>19.36</v>
      </c>
      <c r="I158" s="40">
        <v>41.46</v>
      </c>
      <c r="J158" s="40">
        <v>410.35</v>
      </c>
      <c r="K158" s="41" t="s">
        <v>144</v>
      </c>
      <c r="L158" s="40">
        <v>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8.25" x14ac:dyDescent="0.25">
      <c r="A160" s="23"/>
      <c r="B160" s="15"/>
      <c r="C160" s="11"/>
      <c r="D160" s="7" t="s">
        <v>22</v>
      </c>
      <c r="E160" s="42" t="s">
        <v>69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70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3.2</v>
      </c>
      <c r="H161" s="43">
        <v>0.4</v>
      </c>
      <c r="I161" s="43">
        <v>20.399999999999999</v>
      </c>
      <c r="J161" s="43">
        <v>100</v>
      </c>
      <c r="K161" s="44" t="s">
        <v>64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21.229999999999997</v>
      </c>
      <c r="H165" s="19">
        <f t="shared" si="78"/>
        <v>19.779999999999998</v>
      </c>
      <c r="I165" s="19">
        <f t="shared" si="78"/>
        <v>77.06</v>
      </c>
      <c r="J165" s="19">
        <f t="shared" si="78"/>
        <v>572.35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1.62</v>
      </c>
      <c r="H167" s="43">
        <v>2.19</v>
      </c>
      <c r="I167" s="43">
        <v>12.81</v>
      </c>
      <c r="J167" s="43">
        <v>77.13</v>
      </c>
      <c r="K167" s="44" t="s">
        <v>109</v>
      </c>
      <c r="L167" s="43">
        <v>18</v>
      </c>
    </row>
    <row r="168" spans="1:12" ht="38.25" x14ac:dyDescent="0.25">
      <c r="A168" s="23"/>
      <c r="B168" s="15"/>
      <c r="C168" s="11"/>
      <c r="D168" s="7" t="s">
        <v>28</v>
      </c>
      <c r="E168" s="42" t="s">
        <v>121</v>
      </c>
      <c r="F168" s="43">
        <v>90</v>
      </c>
      <c r="G168" s="43">
        <v>14.7</v>
      </c>
      <c r="H168" s="43">
        <f>12.3*0.9</f>
        <v>11.07</v>
      </c>
      <c r="I168" s="43">
        <v>12.95</v>
      </c>
      <c r="J168" s="43">
        <f>242.41*0.9</f>
        <v>218.16900000000001</v>
      </c>
      <c r="K168" s="44" t="s">
        <v>122</v>
      </c>
      <c r="L168" s="43">
        <v>74</v>
      </c>
    </row>
    <row r="169" spans="1:12" ht="38.25" x14ac:dyDescent="0.25">
      <c r="A169" s="23"/>
      <c r="B169" s="15"/>
      <c r="C169" s="11"/>
      <c r="D169" s="7" t="s">
        <v>29</v>
      </c>
      <c r="E169" s="42" t="s">
        <v>112</v>
      </c>
      <c r="F169" s="43">
        <v>150</v>
      </c>
      <c r="G169" s="43">
        <v>3.44</v>
      </c>
      <c r="H169" s="43">
        <v>13.15</v>
      </c>
      <c r="I169" s="43">
        <v>27.92</v>
      </c>
      <c r="J169" s="43">
        <v>243.75</v>
      </c>
      <c r="K169" s="44" t="s">
        <v>113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123</v>
      </c>
      <c r="F170" s="43">
        <v>200</v>
      </c>
      <c r="G170" s="43">
        <v>0.33</v>
      </c>
      <c r="H170" s="43">
        <v>0</v>
      </c>
      <c r="I170" s="43">
        <v>22.78</v>
      </c>
      <c r="J170" s="43">
        <v>94.44</v>
      </c>
      <c r="K170" s="44" t="s">
        <v>124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2.6</v>
      </c>
      <c r="H171" s="43">
        <v>0.4</v>
      </c>
      <c r="I171" s="43">
        <v>17.2</v>
      </c>
      <c r="J171" s="43">
        <v>85</v>
      </c>
      <c r="K171" s="44" t="s">
        <v>63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3.2</v>
      </c>
      <c r="H172" s="43">
        <v>0.4</v>
      </c>
      <c r="I172" s="43">
        <v>20.399999999999999</v>
      </c>
      <c r="J172" s="43">
        <v>100</v>
      </c>
      <c r="K172" s="44" t="s">
        <v>64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25.89</v>
      </c>
      <c r="H175" s="19">
        <f t="shared" si="80"/>
        <v>27.209999999999997</v>
      </c>
      <c r="I175" s="19">
        <f t="shared" si="80"/>
        <v>114.06</v>
      </c>
      <c r="J175" s="19">
        <f t="shared" si="80"/>
        <v>818.48900000000003</v>
      </c>
      <c r="K175" s="25"/>
      <c r="L175" s="19">
        <f t="shared" ref="L175" si="81">SUM(L166:L174)</f>
        <v>130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1222</v>
      </c>
      <c r="G176" s="32">
        <f t="shared" ref="G176" si="82">G165+G175</f>
        <v>47.12</v>
      </c>
      <c r="H176" s="32">
        <f t="shared" ref="H176" si="83">H165+H175</f>
        <v>46.989999999999995</v>
      </c>
      <c r="I176" s="32">
        <f t="shared" ref="I176" si="84">I165+I175</f>
        <v>191.12</v>
      </c>
      <c r="J176" s="32">
        <f t="shared" ref="J176:L176" si="85">J165+J175</f>
        <v>1390.8389999999999</v>
      </c>
      <c r="K176" s="32"/>
      <c r="L176" s="32">
        <f t="shared" si="85"/>
        <v>235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150</v>
      </c>
      <c r="G177" s="40">
        <v>18.63</v>
      </c>
      <c r="H177" s="40">
        <v>9.5299999999999994</v>
      </c>
      <c r="I177" s="40">
        <v>41.77</v>
      </c>
      <c r="J177" s="40">
        <v>331.5</v>
      </c>
      <c r="K177" s="41" t="s">
        <v>126</v>
      </c>
      <c r="L177" s="40">
        <v>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8.25" x14ac:dyDescent="0.25">
      <c r="A179" s="23"/>
      <c r="B179" s="15"/>
      <c r="C179" s="11"/>
      <c r="D179" s="7" t="s">
        <v>22</v>
      </c>
      <c r="E179" s="42" t="s">
        <v>69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70</v>
      </c>
      <c r="L179" s="43">
        <v>8</v>
      </c>
    </row>
    <row r="180" spans="1:12" ht="38.25" x14ac:dyDescent="0.2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3.54</v>
      </c>
      <c r="H180" s="43">
        <v>6.57</v>
      </c>
      <c r="I180" s="43">
        <v>27.87</v>
      </c>
      <c r="J180" s="43">
        <v>185</v>
      </c>
      <c r="K180" s="44" t="s">
        <v>128</v>
      </c>
      <c r="L180" s="43">
        <v>18</v>
      </c>
    </row>
    <row r="181" spans="1:12" ht="38.25" x14ac:dyDescent="0.2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0.4</v>
      </c>
      <c r="H181" s="43">
        <v>0.4</v>
      </c>
      <c r="I181" s="43">
        <f>19.6/2</f>
        <v>9.8000000000000007</v>
      </c>
      <c r="J181" s="43">
        <f>94/2</f>
        <v>47</v>
      </c>
      <c r="K181" s="44" t="s">
        <v>68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22.699999999999996</v>
      </c>
      <c r="H184" s="19">
        <f t="shared" si="86"/>
        <v>16.519999999999996</v>
      </c>
      <c r="I184" s="19">
        <f t="shared" si="86"/>
        <v>94.64</v>
      </c>
      <c r="J184" s="19">
        <f t="shared" si="86"/>
        <v>625.5</v>
      </c>
      <c r="K184" s="25"/>
      <c r="L184" s="19">
        <f t="shared" ref="L184" si="87">SUM(L177:L183)</f>
        <v>105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131</v>
      </c>
      <c r="F185" s="43">
        <v>60</v>
      </c>
      <c r="G185" s="43">
        <v>1.38</v>
      </c>
      <c r="H185" s="43">
        <v>0.06</v>
      </c>
      <c r="I185" s="43">
        <v>4.9400000000000004</v>
      </c>
      <c r="J185" s="43">
        <v>26.6</v>
      </c>
      <c r="K185" s="44" t="s">
        <v>132</v>
      </c>
      <c r="L185" s="43">
        <v>22</v>
      </c>
    </row>
    <row r="186" spans="1:12" ht="25.5" x14ac:dyDescent="0.25">
      <c r="A186" s="23"/>
      <c r="B186" s="15"/>
      <c r="C186" s="11"/>
      <c r="D186" s="7" t="s">
        <v>27</v>
      </c>
      <c r="E186" s="42" t="s">
        <v>129</v>
      </c>
      <c r="F186" s="43">
        <v>200</v>
      </c>
      <c r="G186" s="43">
        <v>1.2</v>
      </c>
      <c r="H186" s="43">
        <v>5.2</v>
      </c>
      <c r="I186" s="43">
        <v>6.5</v>
      </c>
      <c r="J186" s="43">
        <v>77.010000000000005</v>
      </c>
      <c r="K186" s="44" t="s">
        <v>130</v>
      </c>
      <c r="L186" s="43">
        <v>18</v>
      </c>
    </row>
    <row r="187" spans="1:12" ht="38.2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11.71</v>
      </c>
      <c r="H187" s="43">
        <v>15.73</v>
      </c>
      <c r="I187" s="43">
        <v>12.03</v>
      </c>
      <c r="J187" s="43">
        <v>238.5</v>
      </c>
      <c r="K187" s="44" t="s">
        <v>80</v>
      </c>
      <c r="L187" s="43">
        <v>52</v>
      </c>
    </row>
    <row r="188" spans="1:12" ht="25.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5.52</v>
      </c>
      <c r="H188" s="43">
        <v>4.51</v>
      </c>
      <c r="I188" s="43">
        <v>26.45</v>
      </c>
      <c r="J188" s="43">
        <v>168.45</v>
      </c>
      <c r="K188" s="44" t="s">
        <v>76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</v>
      </c>
      <c r="H189" s="43">
        <v>0</v>
      </c>
      <c r="I189" s="43">
        <v>19.97</v>
      </c>
      <c r="J189" s="43">
        <v>76</v>
      </c>
      <c r="K189" s="44" t="s">
        <v>91</v>
      </c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2.6</v>
      </c>
      <c r="H190" s="43">
        <v>0.4</v>
      </c>
      <c r="I190" s="43">
        <v>17.2</v>
      </c>
      <c r="J190" s="43">
        <v>85</v>
      </c>
      <c r="K190" s="44" t="s">
        <v>63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3.2</v>
      </c>
      <c r="H191" s="43">
        <v>0.4</v>
      </c>
      <c r="I191" s="43">
        <v>20.399999999999999</v>
      </c>
      <c r="J191" s="43">
        <v>100</v>
      </c>
      <c r="K191" s="44" t="s">
        <v>64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25.610000000000003</v>
      </c>
      <c r="H194" s="19">
        <f t="shared" si="88"/>
        <v>26.299999999999997</v>
      </c>
      <c r="I194" s="19">
        <f t="shared" si="88"/>
        <v>107.49000000000001</v>
      </c>
      <c r="J194" s="19">
        <f t="shared" si="88"/>
        <v>771.56</v>
      </c>
      <c r="K194" s="25"/>
      <c r="L194" s="19">
        <f t="shared" ref="L194" si="89">SUM(L185:L193)</f>
        <v>130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1302</v>
      </c>
      <c r="G195" s="32">
        <f t="shared" ref="G195" si="90">G184+G194</f>
        <v>48.31</v>
      </c>
      <c r="H195" s="32">
        <f t="shared" ref="H195" si="91">H184+H194</f>
        <v>42.819999999999993</v>
      </c>
      <c r="I195" s="32">
        <f t="shared" ref="I195" si="92">I184+I194</f>
        <v>202.13</v>
      </c>
      <c r="J195" s="32">
        <f t="shared" ref="J195:L195" si="93">J184+J194</f>
        <v>1397.06</v>
      </c>
      <c r="K195" s="32"/>
      <c r="L195" s="32">
        <f t="shared" si="93"/>
        <v>235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45.471800000000002</v>
      </c>
      <c r="H196" s="34">
        <f t="shared" si="94"/>
        <v>43.835000000000001</v>
      </c>
      <c r="I196" s="34">
        <f t="shared" si="94"/>
        <v>193.71000000000004</v>
      </c>
      <c r="J196" s="34">
        <f t="shared" si="94"/>
        <v>1359.2689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2022-05-16T14:23:56Z</dcterms:created>
  <dcterms:modified xsi:type="dcterms:W3CDTF">2023-10-18T08:34:38Z</dcterms:modified>
</cp:coreProperties>
</file>